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TAKUMI\Desktop\県選手権\申込書\"/>
    </mc:Choice>
  </mc:AlternateContent>
  <xr:revisionPtr revIDLastSave="0" documentId="13_ncr:1_{2B691112-94D3-4EA1-974D-B65EE505A510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申込書" sheetId="1" r:id="rId1"/>
    <sheet name="TB-data" sheetId="2" r:id="rId2"/>
    <sheet name="VLOOKUP1(組合せ)" sheetId="3" r:id="rId3"/>
  </sheets>
  <definedNames>
    <definedName name="_xlnm.Print_Area" localSheetId="0">申込書!$A$1:$I$20</definedName>
  </definedNames>
  <calcPr calcId="191029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E5" i="3"/>
  <c r="E6" i="3"/>
  <c r="E7" i="3"/>
  <c r="E8" i="3"/>
  <c r="E9" i="3"/>
  <c r="E10" i="3"/>
  <c r="E11" i="3"/>
  <c r="E12" i="3"/>
  <c r="E13" i="3"/>
  <c r="E14" i="3"/>
  <c r="E15" i="3"/>
  <c r="E16" i="3"/>
  <c r="D9" i="3"/>
  <c r="D10" i="3"/>
  <c r="D11" i="3"/>
  <c r="D12" i="3"/>
  <c r="D13" i="3"/>
  <c r="D14" i="3"/>
  <c r="D15" i="3"/>
  <c r="D16" i="3"/>
  <c r="E3" i="3"/>
  <c r="F3" i="3"/>
  <c r="F4" i="3"/>
  <c r="E4" i="3"/>
  <c r="D4" i="3"/>
  <c r="D3" i="3"/>
  <c r="B3" i="3"/>
  <c r="B4" i="3"/>
  <c r="B5" i="3"/>
  <c r="F2" i="3"/>
  <c r="E2" i="3"/>
  <c r="D2" i="3"/>
  <c r="E8" i="1"/>
  <c r="E9" i="1"/>
  <c r="D5" i="3" s="1"/>
  <c r="E10" i="1"/>
  <c r="D6" i="3" s="1"/>
  <c r="E11" i="1"/>
  <c r="D7" i="3" s="1"/>
  <c r="E12" i="1"/>
  <c r="D8" i="3" s="1"/>
  <c r="E13" i="1"/>
  <c r="E14" i="1"/>
  <c r="E15" i="1"/>
  <c r="E16" i="1"/>
  <c r="E17" i="1"/>
  <c r="E18" i="1"/>
  <c r="E19" i="1"/>
  <c r="E20" i="1"/>
  <c r="E7" i="1"/>
  <c r="M3" i="1"/>
  <c r="C2" i="3" s="1"/>
  <c r="E6" i="1"/>
  <c r="B16" i="3"/>
  <c r="B15" i="3"/>
  <c r="B14" i="3"/>
  <c r="B13" i="3"/>
  <c r="B12" i="3"/>
  <c r="B11" i="3"/>
  <c r="B10" i="3"/>
  <c r="B9" i="3"/>
  <c r="B8" i="3"/>
  <c r="B7" i="3"/>
  <c r="B6" i="3"/>
  <c r="B2" i="3"/>
  <c r="C4" i="3" l="1"/>
  <c r="C15" i="3"/>
  <c r="C11" i="3"/>
  <c r="C7" i="3"/>
  <c r="C3" i="3"/>
  <c r="C13" i="3"/>
  <c r="C9" i="3"/>
  <c r="C5" i="3"/>
  <c r="C16" i="3"/>
  <c r="C14" i="3"/>
  <c r="C12" i="3"/>
  <c r="C10" i="3"/>
  <c r="C8" i="3"/>
  <c r="C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6" authorId="0" shapeId="0" xr:uid="{751B4B1F-5940-4CF3-A801-0C0FA7005218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6" authorId="0" shapeId="0" xr:uid="{8728015C-6C05-44FA-A52E-91EB0EFE1A4B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7" authorId="0" shapeId="0" xr:uid="{D5975D7F-1CDD-49DA-9C79-14AD57099EFB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7" authorId="0" shapeId="0" xr:uid="{92F95284-3DFE-4520-B821-D8BD977D1B2B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8" authorId="0" shapeId="0" xr:uid="{85683203-13F2-40E2-8652-95AE1966A2F3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8" authorId="0" shapeId="0" xr:uid="{9DC652CF-0AAE-4E33-8B1F-1CB30C3903FC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9" authorId="0" shapeId="0" xr:uid="{3F6A6A78-F8C3-4F34-ABB7-44425BE28261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9" authorId="0" shapeId="0" xr:uid="{579C23D2-CC12-4D05-A914-2A6992E0370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0" authorId="0" shapeId="0" xr:uid="{E3599D73-1B6C-4371-94B6-184261EF980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0" authorId="0" shapeId="0" xr:uid="{9993313F-5E5C-412F-A17D-2D8EDD12F8BF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1" authorId="0" shapeId="0" xr:uid="{1DD47B3B-2C40-4055-A7EA-8B379DA24FFB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1" authorId="0" shapeId="0" xr:uid="{63D6B209-9AB8-4B54-AF4C-32C946ECAAE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2" authorId="0" shapeId="0" xr:uid="{881CBD08-A52B-4770-AF9D-036D2916A850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2" authorId="0" shapeId="0" xr:uid="{344CD29C-E08A-48A0-9699-2A926127DD4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3" authorId="0" shapeId="0" xr:uid="{46637409-DE2E-454E-86E3-F55D11E93C3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3" authorId="0" shapeId="0" xr:uid="{34FBC95F-7F60-480D-BA50-D9B3EE66842D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4" authorId="0" shapeId="0" xr:uid="{BC4C6C2E-D0F0-431A-9198-54DC1F17E2A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4" authorId="0" shapeId="0" xr:uid="{F4E1F665-8589-4AF2-8B1D-4CABE18C662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5" authorId="0" shapeId="0" xr:uid="{41E8D277-72CA-41C4-9E24-FF7DA06982B8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5" authorId="0" shapeId="0" xr:uid="{543FABA2-6BC1-4570-B42D-FD372EA55799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6" authorId="0" shapeId="0" xr:uid="{78FA61B6-16CC-43F3-AA51-5C5C8B4F0059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6" authorId="0" shapeId="0" xr:uid="{48675176-FF3C-4FEC-9A52-2EA622D868AC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7" authorId="0" shapeId="0" xr:uid="{140EA7B7-226A-4263-9D3A-E0A201235B6B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7" authorId="0" shapeId="0" xr:uid="{C43B92BE-4C78-42BD-B2A9-1E88B845BDC3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8" authorId="0" shapeId="0" xr:uid="{13298F74-7936-4F6C-A476-944B5D78BEB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8" authorId="0" shapeId="0" xr:uid="{6C8EDBFB-AE7E-4DF5-B2D6-DB726D5565C9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9" authorId="0" shapeId="0" xr:uid="{A6550FD0-7345-472C-96AA-C81F46C997A3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9" authorId="0" shapeId="0" xr:uid="{CD07E122-F41E-4803-B27F-93D5D1FED510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20" authorId="0" shapeId="0" xr:uid="{5E06CEC5-943E-44F3-8244-6A3EA5AA7EAC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20" authorId="0" shapeId="0" xr:uid="{55C2EEF1-C34E-4357-BB39-4E5DE86915F5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<sst xmlns="http://schemas.openxmlformats.org/spreadsheetml/2006/main" count="55" uniqueCount="49">
  <si>
    <t>番号</t>
  </si>
  <si>
    <t>生　年　月　日</t>
  </si>
  <si>
    <t>緊急連絡先
(携帯番号)</t>
  </si>
  <si>
    <t>加盟団体名</t>
  </si>
  <si>
    <t>段位</t>
  </si>
  <si>
    <t>加盟団体略称</t>
  </si>
  <si>
    <t>新川剣道連盟</t>
  </si>
  <si>
    <t>初段</t>
  </si>
  <si>
    <t>(新川)</t>
  </si>
  <si>
    <t>富山市剣道連盟</t>
  </si>
  <si>
    <t>二段</t>
  </si>
  <si>
    <t>(富山)</t>
  </si>
  <si>
    <t>射水市剣道連盟</t>
  </si>
  <si>
    <t>三段</t>
  </si>
  <si>
    <t>(射水)</t>
  </si>
  <si>
    <t>高岡市剣道連盟</t>
  </si>
  <si>
    <t>四段</t>
  </si>
  <si>
    <t>(高岡)</t>
  </si>
  <si>
    <t>氷見剣道連盟</t>
  </si>
  <si>
    <t>五段</t>
  </si>
  <si>
    <t>(氷見)</t>
  </si>
  <si>
    <t>砺波剣友会</t>
  </si>
  <si>
    <t>六段</t>
  </si>
  <si>
    <t>(砺波)</t>
  </si>
  <si>
    <t>富山刑務所</t>
  </si>
  <si>
    <t>七段</t>
  </si>
  <si>
    <t>(刑務)</t>
  </si>
  <si>
    <t>富山県警察</t>
  </si>
  <si>
    <t>(県警)</t>
  </si>
  <si>
    <t>選手名</t>
  </si>
  <si>
    <t>所属</t>
  </si>
  <si>
    <t>年齢</t>
  </si>
  <si>
    <t>フリガナ</t>
    <phoneticPr fontId="9"/>
  </si>
  <si>
    <t>加盟団体名</t>
    <phoneticPr fontId="9"/>
  </si>
  <si>
    <t>段位</t>
    <phoneticPr fontId="9"/>
  </si>
  <si>
    <t>氏　　　　　名</t>
    <phoneticPr fontId="9"/>
  </si>
  <si>
    <t>職業または
学校名</t>
    <rPh sb="0" eb="2">
      <t>ショクギョウ</t>
    </rPh>
    <rPh sb="6" eb="9">
      <t>ガッコウメイ</t>
    </rPh>
    <phoneticPr fontId="9"/>
  </si>
  <si>
    <t>富山　太郎</t>
    <rPh sb="0" eb="2">
      <t>トヤマ</t>
    </rPh>
    <rPh sb="3" eb="5">
      <t>タロウ</t>
    </rPh>
    <phoneticPr fontId="9"/>
  </si>
  <si>
    <t>トヤマ　タロウ</t>
    <phoneticPr fontId="9"/>
  </si>
  <si>
    <t>000-1111-2222</t>
    <phoneticPr fontId="9"/>
  </si>
  <si>
    <t>富山体育大学</t>
    <rPh sb="0" eb="2">
      <t>トヤマ</t>
    </rPh>
    <rPh sb="2" eb="4">
      <t>タイイク</t>
    </rPh>
    <rPh sb="4" eb="6">
      <t>ダイガク</t>
    </rPh>
    <phoneticPr fontId="9"/>
  </si>
  <si>
    <r>
      <t xml:space="preserve">年　齢
</t>
    </r>
    <r>
      <rPr>
        <sz val="8"/>
        <color rgb="FFFF0000"/>
        <rFont val="MS PGothic"/>
        <family val="2"/>
      </rPr>
      <t xml:space="preserve">(R3.11.2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9"/>
  </si>
  <si>
    <t>　　　　　　　　　　　　　　</t>
    <phoneticPr fontId="9"/>
  </si>
  <si>
    <t>申込責任者名</t>
    <phoneticPr fontId="9"/>
  </si>
  <si>
    <t>第６８回富山県剣道選手権大会
兼第６９回全日本剣道選手権大会富山県予選会 申込書</t>
    <phoneticPr fontId="9"/>
  </si>
  <si>
    <t>称号</t>
    <rPh sb="0" eb="2">
      <t>ショウゴウ</t>
    </rPh>
    <phoneticPr fontId="9"/>
  </si>
  <si>
    <t>－</t>
  </si>
  <si>
    <t>錬士</t>
    <rPh sb="0" eb="2">
      <t>レンシ</t>
    </rPh>
    <phoneticPr fontId="9"/>
  </si>
  <si>
    <t>教士</t>
    <rPh sb="0" eb="2">
      <t>キョウシ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</si>
</sst>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8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12"/>
      <name val="MS PGothic"/>
      <family val="3"/>
      <charset val="128"/>
    </font>
    <font>
      <sz val="11"/>
      <color theme="1"/>
      <name val="Calibri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35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/>
    <xf numFmtId="14" fontId="0" fillId="0" borderId="0" xfId="0" applyNumberFormat="1" applyFont="1" applyAlignment="1"/>
    <xf numFmtId="0" fontId="1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17" fillId="0" borderId="0" xfId="1"/>
    <xf numFmtId="0" fontId="17" fillId="0" borderId="0" xfId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BreakPreview" zoomScaleNormal="100" zoomScaleSheetLayoutView="100" workbookViewId="0">
      <selection sqref="A1:I1"/>
    </sheetView>
  </sheetViews>
  <sheetFormatPr defaultColWidth="12.625" defaultRowHeight="15" customHeight="1"/>
  <cols>
    <col min="1" max="1" width="3.875" customWidth="1"/>
    <col min="2" max="2" width="17.875" customWidth="1"/>
    <col min="3" max="3" width="18.125" customWidth="1"/>
    <col min="4" max="4" width="16" customWidth="1"/>
    <col min="5" max="5" width="7.375" customWidth="1"/>
    <col min="6" max="6" width="5.25" bestFit="1" customWidth="1"/>
    <col min="7" max="7" width="5.75" customWidth="1"/>
    <col min="8" max="8" width="15.125" customWidth="1"/>
    <col min="9" max="9" width="14.25" customWidth="1"/>
    <col min="10" max="10" width="0.5" customWidth="1"/>
    <col min="11" max="22" width="7.625" customWidth="1"/>
  </cols>
  <sheetData>
    <row r="1" spans="1:13" ht="51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</row>
    <row r="2" spans="1:13" ht="13.5" customHeight="1">
      <c r="A2" s="1"/>
      <c r="C2" s="20"/>
    </row>
    <row r="3" spans="1:13" ht="29.25" customHeight="1">
      <c r="A3" s="24"/>
      <c r="B3" s="26" t="s">
        <v>33</v>
      </c>
      <c r="C3" s="21"/>
      <c r="D3" s="22" t="s">
        <v>42</v>
      </c>
      <c r="E3" s="23"/>
      <c r="F3" s="33" t="s">
        <v>43</v>
      </c>
      <c r="G3" s="33"/>
      <c r="H3" s="33"/>
      <c r="I3" s="33"/>
      <c r="K3" s="25"/>
      <c r="M3" s="2" t="str">
        <f>IF(C3="","",VLOOKUP(C3,'TB-data'!A2:E9,5,FALSE))</f>
        <v/>
      </c>
    </row>
    <row r="4" spans="1:13" ht="21.75" customHeight="1">
      <c r="A4" s="19"/>
      <c r="B4" s="19"/>
      <c r="D4" s="12"/>
      <c r="E4" s="19"/>
    </row>
    <row r="5" spans="1:13" ht="34.5" customHeight="1">
      <c r="A5" s="3" t="s">
        <v>0</v>
      </c>
      <c r="B5" s="3" t="s">
        <v>35</v>
      </c>
      <c r="C5" s="3" t="s">
        <v>32</v>
      </c>
      <c r="D5" s="13" t="s">
        <v>1</v>
      </c>
      <c r="E5" s="4" t="s">
        <v>41</v>
      </c>
      <c r="F5" s="3" t="s">
        <v>34</v>
      </c>
      <c r="G5" s="3" t="s">
        <v>45</v>
      </c>
      <c r="H5" s="5" t="s">
        <v>2</v>
      </c>
      <c r="I5" s="16" t="s">
        <v>36</v>
      </c>
    </row>
    <row r="6" spans="1:13" ht="34.5" customHeight="1">
      <c r="A6" s="3">
        <v>1</v>
      </c>
      <c r="B6" s="7" t="s">
        <v>37</v>
      </c>
      <c r="C6" s="6" t="s">
        <v>38</v>
      </c>
      <c r="D6" s="29">
        <v>37197</v>
      </c>
      <c r="E6" s="13">
        <f>DATEDIF(D6,$J$6,"Y")</f>
        <v>20</v>
      </c>
      <c r="F6" s="17" t="s">
        <v>13</v>
      </c>
      <c r="G6" s="6" t="s">
        <v>46</v>
      </c>
      <c r="H6" s="3" t="s">
        <v>39</v>
      </c>
      <c r="I6" s="18" t="s">
        <v>40</v>
      </c>
      <c r="J6" s="15">
        <v>44502</v>
      </c>
    </row>
    <row r="7" spans="1:13" ht="39.75" customHeight="1">
      <c r="A7" s="3">
        <v>2</v>
      </c>
      <c r="B7" s="7"/>
      <c r="C7" s="6"/>
      <c r="D7" s="29"/>
      <c r="E7" s="13" t="str">
        <f>IF(D7="","",DATEDIF(D7,$J$6,"Y"))</f>
        <v/>
      </c>
      <c r="F7" s="17"/>
      <c r="G7" s="6"/>
      <c r="H7" s="3"/>
      <c r="I7" s="14"/>
    </row>
    <row r="8" spans="1:13" ht="39.75" customHeight="1">
      <c r="A8" s="3">
        <v>3</v>
      </c>
      <c r="B8" s="8"/>
      <c r="C8" s="6"/>
      <c r="D8" s="29"/>
      <c r="E8" s="13" t="str">
        <f t="shared" ref="E8:E20" si="0">IF(D8="","",DATEDIF(D8,$J$6,"Y"))</f>
        <v/>
      </c>
      <c r="F8" s="17"/>
      <c r="G8" s="6"/>
      <c r="H8" s="3"/>
      <c r="I8" s="14"/>
    </row>
    <row r="9" spans="1:13" ht="39.75" customHeight="1">
      <c r="A9" s="3">
        <v>4</v>
      </c>
      <c r="B9" s="8"/>
      <c r="C9" s="6"/>
      <c r="D9" s="29"/>
      <c r="E9" s="13" t="str">
        <f t="shared" si="0"/>
        <v/>
      </c>
      <c r="F9" s="17"/>
      <c r="G9" s="6"/>
      <c r="H9" s="3"/>
      <c r="I9" s="14"/>
    </row>
    <row r="10" spans="1:13" ht="39.75" customHeight="1">
      <c r="A10" s="3">
        <v>5</v>
      </c>
      <c r="B10" s="8"/>
      <c r="C10" s="6"/>
      <c r="D10" s="29"/>
      <c r="E10" s="13" t="str">
        <f t="shared" si="0"/>
        <v/>
      </c>
      <c r="F10" s="17"/>
      <c r="G10" s="6"/>
      <c r="H10" s="3"/>
      <c r="I10" s="14"/>
    </row>
    <row r="11" spans="1:13" ht="39.75" customHeight="1">
      <c r="A11" s="3">
        <v>6</v>
      </c>
      <c r="B11" s="8"/>
      <c r="C11" s="6"/>
      <c r="D11" s="29"/>
      <c r="E11" s="13" t="str">
        <f t="shared" si="0"/>
        <v/>
      </c>
      <c r="F11" s="17"/>
      <c r="G11" s="6"/>
      <c r="H11" s="3"/>
      <c r="I11" s="14"/>
    </row>
    <row r="12" spans="1:13" ht="39.75" customHeight="1">
      <c r="A12" s="3">
        <v>7</v>
      </c>
      <c r="B12" s="8"/>
      <c r="C12" s="6"/>
      <c r="D12" s="29"/>
      <c r="E12" s="13" t="str">
        <f t="shared" si="0"/>
        <v/>
      </c>
      <c r="F12" s="17"/>
      <c r="G12" s="6"/>
      <c r="H12" s="3"/>
      <c r="I12" s="14"/>
    </row>
    <row r="13" spans="1:13" ht="39.75" customHeight="1">
      <c r="A13" s="3">
        <v>8</v>
      </c>
      <c r="B13" s="8"/>
      <c r="C13" s="6"/>
      <c r="D13" s="29"/>
      <c r="E13" s="13" t="str">
        <f t="shared" si="0"/>
        <v/>
      </c>
      <c r="F13" s="17"/>
      <c r="G13" s="6"/>
      <c r="H13" s="3"/>
      <c r="I13" s="14"/>
    </row>
    <row r="14" spans="1:13" ht="39.75" customHeight="1">
      <c r="A14" s="3">
        <v>9</v>
      </c>
      <c r="B14" s="8"/>
      <c r="C14" s="6"/>
      <c r="D14" s="29"/>
      <c r="E14" s="13" t="str">
        <f t="shared" si="0"/>
        <v/>
      </c>
      <c r="F14" s="17"/>
      <c r="G14" s="6"/>
      <c r="H14" s="3"/>
      <c r="I14" s="14"/>
    </row>
    <row r="15" spans="1:13" ht="39.75" customHeight="1">
      <c r="A15" s="3">
        <v>10</v>
      </c>
      <c r="B15" s="8"/>
      <c r="C15" s="6"/>
      <c r="D15" s="29"/>
      <c r="E15" s="13" t="str">
        <f t="shared" si="0"/>
        <v/>
      </c>
      <c r="F15" s="17"/>
      <c r="G15" s="6"/>
      <c r="H15" s="3"/>
      <c r="I15" s="14"/>
    </row>
    <row r="16" spans="1:13" ht="39.75" customHeight="1">
      <c r="A16" s="3">
        <v>11</v>
      </c>
      <c r="B16" s="8"/>
      <c r="C16" s="6"/>
      <c r="D16" s="29"/>
      <c r="E16" s="13" t="str">
        <f t="shared" si="0"/>
        <v/>
      </c>
      <c r="F16" s="17"/>
      <c r="G16" s="6"/>
      <c r="H16" s="3"/>
      <c r="I16" s="14"/>
    </row>
    <row r="17" spans="1:9" ht="39.75" customHeight="1">
      <c r="A17" s="3">
        <v>12</v>
      </c>
      <c r="B17" s="8"/>
      <c r="C17" s="6"/>
      <c r="D17" s="29"/>
      <c r="E17" s="13" t="str">
        <f t="shared" si="0"/>
        <v/>
      </c>
      <c r="F17" s="17"/>
      <c r="G17" s="6"/>
      <c r="H17" s="3"/>
      <c r="I17" s="14"/>
    </row>
    <row r="18" spans="1:9" ht="39.75" customHeight="1">
      <c r="A18" s="3">
        <v>13</v>
      </c>
      <c r="B18" s="8"/>
      <c r="C18" s="6"/>
      <c r="D18" s="29"/>
      <c r="E18" s="13" t="str">
        <f t="shared" si="0"/>
        <v/>
      </c>
      <c r="F18" s="17"/>
      <c r="G18" s="6"/>
      <c r="H18" s="3"/>
      <c r="I18" s="14"/>
    </row>
    <row r="19" spans="1:9" ht="39.75" customHeight="1">
      <c r="A19" s="3">
        <v>14</v>
      </c>
      <c r="B19" s="8"/>
      <c r="C19" s="6"/>
      <c r="D19" s="29"/>
      <c r="E19" s="13" t="str">
        <f t="shared" si="0"/>
        <v/>
      </c>
      <c r="F19" s="17"/>
      <c r="G19" s="6"/>
      <c r="H19" s="3"/>
      <c r="I19" s="14"/>
    </row>
    <row r="20" spans="1:9" ht="39" customHeight="1">
      <c r="A20" s="3">
        <v>15</v>
      </c>
      <c r="B20" s="8"/>
      <c r="C20" s="6"/>
      <c r="D20" s="29"/>
      <c r="E20" s="13" t="str">
        <f t="shared" si="0"/>
        <v/>
      </c>
      <c r="F20" s="17"/>
      <c r="G20" s="6"/>
      <c r="H20" s="3"/>
      <c r="I20" s="14"/>
    </row>
    <row r="21" spans="1:9" ht="13.5" customHeight="1">
      <c r="A21" s="9"/>
    </row>
    <row r="22" spans="1:9" ht="13.5" customHeight="1"/>
    <row r="23" spans="1:9" ht="13.5" customHeight="1"/>
    <row r="24" spans="1:9" ht="13.5" customHeight="1"/>
    <row r="25" spans="1:9" ht="13.5" customHeight="1"/>
    <row r="26" spans="1:9" ht="13.5" customHeight="1"/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F3:I3"/>
    <mergeCell ref="A1:I1"/>
  </mergeCells>
  <phoneticPr fontId="9"/>
  <printOptions horizontalCentered="1"/>
  <pageMargins left="0.59055118110236227" right="0.59055118110236227" top="0.78740157480314965" bottom="0.59055118110236227" header="0" footer="0"/>
  <pageSetup paperSize="9" scale="89" orientation="portrait" r:id="rId1"/>
  <ignoredErrors>
    <ignoredError sqref="E7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F6:F20</xm:sqref>
        </x14:dataValidation>
        <x14:dataValidation type="list" allowBlank="1" showInputMessage="1" showErrorMessage="1" xr:uid="{FCCDED34-7FE1-4615-AAD1-E418E4F2B6D8}">
          <x14:formula1>
            <xm:f>'TB-data'!$C$2:$C$4</xm:f>
          </x14:formula1>
          <xm:sqref>G6:G20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2.625" defaultRowHeight="15" customHeight="1"/>
  <cols>
    <col min="1" max="1" width="15.875" customWidth="1"/>
    <col min="2" max="3" width="4.625" customWidth="1"/>
    <col min="4" max="4" width="7.625" customWidth="1"/>
    <col min="5" max="5" width="13.75" customWidth="1"/>
    <col min="6" max="23" width="7.625" customWidth="1"/>
  </cols>
  <sheetData>
    <row r="1" spans="1:5" ht="13.5" customHeight="1">
      <c r="A1" s="10" t="s">
        <v>3</v>
      </c>
      <c r="B1" s="10" t="s">
        <v>4</v>
      </c>
      <c r="C1" s="27" t="s">
        <v>45</v>
      </c>
      <c r="E1" s="10" t="s">
        <v>5</v>
      </c>
    </row>
    <row r="2" spans="1:5" ht="13.5" customHeight="1">
      <c r="A2" s="10" t="s">
        <v>6</v>
      </c>
      <c r="B2" s="10" t="s">
        <v>7</v>
      </c>
      <c r="C2" s="28" t="s">
        <v>46</v>
      </c>
      <c r="E2" s="10" t="s">
        <v>8</v>
      </c>
    </row>
    <row r="3" spans="1:5" ht="13.5" customHeight="1">
      <c r="A3" s="10" t="s">
        <v>9</v>
      </c>
      <c r="B3" s="10" t="s">
        <v>10</v>
      </c>
      <c r="C3" s="27" t="s">
        <v>47</v>
      </c>
      <c r="E3" s="10" t="s">
        <v>11</v>
      </c>
    </row>
    <row r="4" spans="1:5" ht="13.5" customHeight="1">
      <c r="A4" s="10" t="s">
        <v>12</v>
      </c>
      <c r="B4" s="10" t="s">
        <v>13</v>
      </c>
      <c r="C4" s="27" t="s">
        <v>48</v>
      </c>
      <c r="E4" s="10" t="s">
        <v>14</v>
      </c>
    </row>
    <row r="5" spans="1:5" ht="13.5" customHeight="1">
      <c r="A5" s="10" t="s">
        <v>15</v>
      </c>
      <c r="B5" s="10" t="s">
        <v>16</v>
      </c>
      <c r="C5" s="10"/>
      <c r="E5" s="10" t="s">
        <v>17</v>
      </c>
    </row>
    <row r="6" spans="1:5" ht="13.5" customHeight="1">
      <c r="A6" s="10" t="s">
        <v>18</v>
      </c>
      <c r="B6" s="10" t="s">
        <v>19</v>
      </c>
      <c r="C6" s="10"/>
      <c r="E6" s="10" t="s">
        <v>20</v>
      </c>
    </row>
    <row r="7" spans="1:5" ht="13.5" customHeight="1">
      <c r="A7" s="10" t="s">
        <v>21</v>
      </c>
      <c r="B7" s="10" t="s">
        <v>22</v>
      </c>
      <c r="C7" s="10"/>
      <c r="E7" s="10" t="s">
        <v>23</v>
      </c>
    </row>
    <row r="8" spans="1:5" ht="13.5" customHeight="1">
      <c r="A8" s="10" t="s">
        <v>24</v>
      </c>
      <c r="B8" s="10" t="s">
        <v>25</v>
      </c>
      <c r="C8" s="10"/>
      <c r="E8" s="10" t="s">
        <v>26</v>
      </c>
    </row>
    <row r="9" spans="1:5" ht="13.5" customHeight="1">
      <c r="A9" s="10" t="s">
        <v>27</v>
      </c>
      <c r="E9" s="10" t="s">
        <v>28</v>
      </c>
    </row>
    <row r="10" spans="1:5" ht="13.5" customHeight="1"/>
    <row r="11" spans="1:5" ht="13.5" customHeight="1"/>
    <row r="12" spans="1:5" ht="13.5" customHeight="1"/>
    <row r="13" spans="1:5" ht="13.5" customHeight="1"/>
    <row r="14" spans="1:5" ht="13.5" customHeight="1"/>
    <row r="15" spans="1:5" ht="13.5" customHeight="1"/>
    <row r="16" spans="1:5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defaultColWidth="12.625" defaultRowHeight="15" customHeight="1"/>
  <cols>
    <col min="1" max="1" width="7.625" customWidth="1"/>
    <col min="2" max="2" width="11.125" customWidth="1"/>
    <col min="3" max="27" width="7.625" customWidth="1"/>
  </cols>
  <sheetData>
    <row r="1" spans="1:7" ht="13.5" customHeight="1">
      <c r="A1" s="11" t="s">
        <v>0</v>
      </c>
      <c r="B1" s="11" t="s">
        <v>29</v>
      </c>
      <c r="C1" s="11" t="s">
        <v>30</v>
      </c>
      <c r="D1" s="11" t="s">
        <v>31</v>
      </c>
      <c r="E1" s="11" t="s">
        <v>4</v>
      </c>
      <c r="F1" s="11" t="s">
        <v>45</v>
      </c>
    </row>
    <row r="2" spans="1:7" ht="13.5" customHeight="1">
      <c r="A2" s="10">
        <v>1</v>
      </c>
      <c r="B2" s="30" t="str">
        <f>IF(申込書!B6="","",VLOOKUP(A2,申込書!A:I,2,FALSE))</f>
        <v>富山　太郎</v>
      </c>
      <c r="C2" s="11" t="str">
        <f>IF(申込書!$M$3="","",申込書!$M$3)</f>
        <v/>
      </c>
      <c r="D2" s="31">
        <f>IF(申込書!B6="","",VLOOKUP(A2,申込書!A:I,5,FALSE))</f>
        <v>20</v>
      </c>
      <c r="E2" s="31" t="str">
        <f>IF(申込書!B6="","",VLOOKUP(A2,申込書!A:I,6,FALSE))</f>
        <v>三段</v>
      </c>
      <c r="F2" s="31" t="str">
        <f>IF(申込書!B6="","",VLOOKUP(A2,申込書!A:I,7,FALSE))</f>
        <v>－</v>
      </c>
      <c r="G2" s="32"/>
    </row>
    <row r="3" spans="1:7" ht="13.5" customHeight="1">
      <c r="A3" s="10">
        <v>2</v>
      </c>
      <c r="B3" s="30" t="str">
        <f>IF(申込書!B7="","",VLOOKUP(A3,申込書!A:I,2,FALSE))</f>
        <v/>
      </c>
      <c r="C3" s="11" t="str">
        <f>IF(申込書!$M$3="","",申込書!$M$3)</f>
        <v/>
      </c>
      <c r="D3" s="31" t="str">
        <f>IF(申込書!B7="","",VLOOKUP(A3,申込書!A:I,5,FALSE))</f>
        <v/>
      </c>
      <c r="E3" s="31" t="str">
        <f>IF(申込書!B7="","",VLOOKUP(A3,申込書!A:I,6,FALSE))</f>
        <v/>
      </c>
      <c r="F3" s="31" t="str">
        <f>IF(申込書!B7="","",VLOOKUP(A3,申込書!A:I,7,FALSE))</f>
        <v/>
      </c>
      <c r="G3" s="32"/>
    </row>
    <row r="4" spans="1:7" ht="13.5" customHeight="1">
      <c r="A4" s="10">
        <v>3</v>
      </c>
      <c r="B4" s="30" t="str">
        <f>IF(申込書!B8="","",VLOOKUP(A4,申込書!A:I,2,FALSE))</f>
        <v/>
      </c>
      <c r="C4" s="11" t="str">
        <f>IF(申込書!$M$3="","",申込書!$M$3)</f>
        <v/>
      </c>
      <c r="D4" s="31" t="str">
        <f>IF(申込書!B8="","",VLOOKUP(A4,申込書!A:I,5,FALSE))</f>
        <v/>
      </c>
      <c r="E4" s="31" t="str">
        <f>IF(申込書!B8="","",VLOOKUP(A4,申込書!A:I,6,FALSE))</f>
        <v/>
      </c>
      <c r="F4" s="31" t="str">
        <f>IF(申込書!B8="","",VLOOKUP(A4,申込書!A:I,7,FALSE))</f>
        <v/>
      </c>
      <c r="G4" s="32"/>
    </row>
    <row r="5" spans="1:7" ht="13.5" customHeight="1">
      <c r="A5" s="10">
        <v>4</v>
      </c>
      <c r="B5" s="30" t="str">
        <f>IF(申込書!B9="","",VLOOKUP(A5,申込書!A:I,2,FALSE))</f>
        <v/>
      </c>
      <c r="C5" s="11" t="str">
        <f>IF(申込書!$M$3="","",申込書!$M$3)</f>
        <v/>
      </c>
      <c r="D5" s="31" t="str">
        <f>IF(申込書!B9="","",VLOOKUP(A5,申込書!A:I,5,FALSE))</f>
        <v/>
      </c>
      <c r="E5" s="31" t="str">
        <f>IF(申込書!B9="","",VLOOKUP(A5,申込書!A:I,6,FALSE))</f>
        <v/>
      </c>
      <c r="F5" s="31" t="str">
        <f>IF(申込書!B9="","",VLOOKUP(A5,申込書!A:I,7,FALSE))</f>
        <v/>
      </c>
      <c r="G5" s="32"/>
    </row>
    <row r="6" spans="1:7" ht="13.5" customHeight="1">
      <c r="A6" s="10">
        <v>5</v>
      </c>
      <c r="B6" s="30" t="str">
        <f>IF(申込書!B10="","",VLOOKUP(A6,申込書!A:I,2,FALSE))</f>
        <v/>
      </c>
      <c r="C6" s="11" t="str">
        <f>IF(申込書!$M$3="","",申込書!$M$3)</f>
        <v/>
      </c>
      <c r="D6" s="31" t="str">
        <f>IF(申込書!B10="","",VLOOKUP(A6,申込書!A:I,5,FALSE))</f>
        <v/>
      </c>
      <c r="E6" s="31" t="str">
        <f>IF(申込書!B10="","",VLOOKUP(A6,申込書!A:I,6,FALSE))</f>
        <v/>
      </c>
      <c r="F6" s="31" t="str">
        <f>IF(申込書!B10="","",VLOOKUP(A6,申込書!A:I,7,FALSE))</f>
        <v/>
      </c>
      <c r="G6" s="32"/>
    </row>
    <row r="7" spans="1:7" ht="13.5" customHeight="1">
      <c r="A7" s="10">
        <v>6</v>
      </c>
      <c r="B7" s="30" t="str">
        <f>IF(申込書!B11="","",VLOOKUP(A7,申込書!A:I,2,FALSE))</f>
        <v/>
      </c>
      <c r="C7" s="11" t="str">
        <f>IF(申込書!$M$3="","",申込書!$M$3)</f>
        <v/>
      </c>
      <c r="D7" s="31" t="str">
        <f>IF(申込書!B11="","",VLOOKUP(A7,申込書!A:I,5,FALSE))</f>
        <v/>
      </c>
      <c r="E7" s="31" t="str">
        <f>IF(申込書!B11="","",VLOOKUP(A7,申込書!A:I,6,FALSE))</f>
        <v/>
      </c>
      <c r="F7" s="31" t="str">
        <f>IF(申込書!B11="","",VLOOKUP(A7,申込書!A:I,7,FALSE))</f>
        <v/>
      </c>
      <c r="G7" s="32"/>
    </row>
    <row r="8" spans="1:7" ht="13.5" customHeight="1">
      <c r="A8" s="10">
        <v>7</v>
      </c>
      <c r="B8" s="30" t="str">
        <f>IF(申込書!B12="","",VLOOKUP(A8,申込書!A:I,2,FALSE))</f>
        <v/>
      </c>
      <c r="C8" s="11" t="str">
        <f>IF(申込書!$M$3="","",申込書!$M$3)</f>
        <v/>
      </c>
      <c r="D8" s="31" t="str">
        <f>IF(申込書!B12="","",VLOOKUP(A8,申込書!A:I,5,FALSE))</f>
        <v/>
      </c>
      <c r="E8" s="31" t="str">
        <f>IF(申込書!B12="","",VLOOKUP(A8,申込書!A:I,6,FALSE))</f>
        <v/>
      </c>
      <c r="F8" s="31" t="str">
        <f>IF(申込書!B12="","",VLOOKUP(A8,申込書!A:I,7,FALSE))</f>
        <v/>
      </c>
      <c r="G8" s="32"/>
    </row>
    <row r="9" spans="1:7" ht="13.5" customHeight="1">
      <c r="A9" s="10">
        <v>8</v>
      </c>
      <c r="B9" s="30" t="str">
        <f>IF(申込書!B13="","",VLOOKUP(A9,申込書!A:I,2,FALSE))</f>
        <v/>
      </c>
      <c r="C9" s="11" t="str">
        <f>IF(申込書!$M$3="","",申込書!$M$3)</f>
        <v/>
      </c>
      <c r="D9" s="31" t="str">
        <f>IF(申込書!B13="","",VLOOKUP(A9,申込書!A:I,5,FALSE))</f>
        <v/>
      </c>
      <c r="E9" s="31" t="str">
        <f>IF(申込書!B13="","",VLOOKUP(A9,申込書!A:I,6,FALSE))</f>
        <v/>
      </c>
      <c r="F9" s="31" t="str">
        <f>IF(申込書!B13="","",VLOOKUP(A9,申込書!A:I,7,FALSE))</f>
        <v/>
      </c>
      <c r="G9" s="32"/>
    </row>
    <row r="10" spans="1:7" ht="13.5" customHeight="1">
      <c r="A10" s="10">
        <v>9</v>
      </c>
      <c r="B10" s="30" t="str">
        <f>IF(申込書!B14="","",VLOOKUP(A10,申込書!A:I,2,FALSE))</f>
        <v/>
      </c>
      <c r="C10" s="11" t="str">
        <f>IF(申込書!$M$3="","",申込書!$M$3)</f>
        <v/>
      </c>
      <c r="D10" s="31" t="str">
        <f>IF(申込書!B14="","",VLOOKUP(A10,申込書!A:I,5,FALSE))</f>
        <v/>
      </c>
      <c r="E10" s="31" t="str">
        <f>IF(申込書!B14="","",VLOOKUP(A10,申込書!A:I,6,FALSE))</f>
        <v/>
      </c>
      <c r="F10" s="31" t="str">
        <f>IF(申込書!B14="","",VLOOKUP(A10,申込書!A:I,7,FALSE))</f>
        <v/>
      </c>
      <c r="G10" s="32"/>
    </row>
    <row r="11" spans="1:7" ht="13.5" customHeight="1">
      <c r="A11" s="10">
        <v>10</v>
      </c>
      <c r="B11" s="30" t="str">
        <f>IF(申込書!B15="","",VLOOKUP(A11,申込書!A:I,2,FALSE))</f>
        <v/>
      </c>
      <c r="C11" s="11" t="str">
        <f>IF(申込書!$M$3="","",申込書!$M$3)</f>
        <v/>
      </c>
      <c r="D11" s="31" t="str">
        <f>IF(申込書!B15="","",VLOOKUP(A11,申込書!A:I,5,FALSE))</f>
        <v/>
      </c>
      <c r="E11" s="31" t="str">
        <f>IF(申込書!B15="","",VLOOKUP(A11,申込書!A:I,6,FALSE))</f>
        <v/>
      </c>
      <c r="F11" s="31" t="str">
        <f>IF(申込書!B15="","",VLOOKUP(A11,申込書!A:I,7,FALSE))</f>
        <v/>
      </c>
      <c r="G11" s="32"/>
    </row>
    <row r="12" spans="1:7" ht="13.5" customHeight="1">
      <c r="A12" s="10">
        <v>11</v>
      </c>
      <c r="B12" s="30" t="str">
        <f>IF(申込書!B16="","",VLOOKUP(A12,申込書!A:I,2,FALSE))</f>
        <v/>
      </c>
      <c r="C12" s="11" t="str">
        <f>IF(申込書!$M$3="","",申込書!$M$3)</f>
        <v/>
      </c>
      <c r="D12" s="31" t="str">
        <f>IF(申込書!B16="","",VLOOKUP(A12,申込書!A:I,5,FALSE))</f>
        <v/>
      </c>
      <c r="E12" s="31" t="str">
        <f>IF(申込書!B16="","",VLOOKUP(A12,申込書!A:I,6,FALSE))</f>
        <v/>
      </c>
      <c r="F12" s="31" t="str">
        <f>IF(申込書!B16="","",VLOOKUP(A12,申込書!A:I,7,FALSE))</f>
        <v/>
      </c>
      <c r="G12" s="32"/>
    </row>
    <row r="13" spans="1:7" ht="13.5" customHeight="1">
      <c r="A13" s="10">
        <v>12</v>
      </c>
      <c r="B13" s="30" t="str">
        <f>IF(申込書!B17="","",VLOOKUP(A13,申込書!A:I,2,FALSE))</f>
        <v/>
      </c>
      <c r="C13" s="11" t="str">
        <f>IF(申込書!$M$3="","",申込書!$M$3)</f>
        <v/>
      </c>
      <c r="D13" s="31" t="str">
        <f>IF(申込書!B17="","",VLOOKUP(A13,申込書!A:I,5,FALSE))</f>
        <v/>
      </c>
      <c r="E13" s="31" t="str">
        <f>IF(申込書!B17="","",VLOOKUP(A13,申込書!A:I,6,FALSE))</f>
        <v/>
      </c>
      <c r="F13" s="31" t="str">
        <f>IF(申込書!B17="","",VLOOKUP(A13,申込書!A:I,7,FALSE))</f>
        <v/>
      </c>
      <c r="G13" s="32"/>
    </row>
    <row r="14" spans="1:7" ht="13.5" customHeight="1">
      <c r="A14" s="10">
        <v>13</v>
      </c>
      <c r="B14" s="30" t="str">
        <f>IF(申込書!B18="","",VLOOKUP(A14,申込書!A:I,2,FALSE))</f>
        <v/>
      </c>
      <c r="C14" s="11" t="str">
        <f>IF(申込書!$M$3="","",申込書!$M$3)</f>
        <v/>
      </c>
      <c r="D14" s="31" t="str">
        <f>IF(申込書!B18="","",VLOOKUP(A14,申込書!A:I,5,FALSE))</f>
        <v/>
      </c>
      <c r="E14" s="31" t="str">
        <f>IF(申込書!B18="","",VLOOKUP(A14,申込書!A:I,6,FALSE))</f>
        <v/>
      </c>
      <c r="F14" s="31" t="str">
        <f>IF(申込書!B18="","",VLOOKUP(A14,申込書!A:I,7,FALSE))</f>
        <v/>
      </c>
      <c r="G14" s="32"/>
    </row>
    <row r="15" spans="1:7" ht="13.5" customHeight="1">
      <c r="A15" s="10">
        <v>14</v>
      </c>
      <c r="B15" s="30" t="str">
        <f>IF(申込書!B19="","",VLOOKUP(A15,申込書!A:I,2,FALSE))</f>
        <v/>
      </c>
      <c r="C15" s="11" t="str">
        <f>IF(申込書!$M$3="","",申込書!$M$3)</f>
        <v/>
      </c>
      <c r="D15" s="31" t="str">
        <f>IF(申込書!B19="","",VLOOKUP(A15,申込書!A:I,5,FALSE))</f>
        <v/>
      </c>
      <c r="E15" s="31" t="str">
        <f>IF(申込書!B19="","",VLOOKUP(A15,申込書!A:I,6,FALSE))</f>
        <v/>
      </c>
      <c r="F15" s="31" t="str">
        <f>IF(申込書!B19="","",VLOOKUP(A15,申込書!A:I,7,FALSE))</f>
        <v/>
      </c>
      <c r="G15" s="32"/>
    </row>
    <row r="16" spans="1:7" ht="13.5" customHeight="1">
      <c r="A16" s="10">
        <v>15</v>
      </c>
      <c r="B16" s="30" t="str">
        <f>IF(申込書!B20="","",VLOOKUP(A16,申込書!A:I,2,FALSE))</f>
        <v/>
      </c>
      <c r="C16" s="11" t="str">
        <f>IF(申込書!$M$3="","",申込書!$M$3)</f>
        <v/>
      </c>
      <c r="D16" s="31" t="str">
        <f>IF(申込書!B20="","",VLOOKUP(A16,申込書!A:I,5,FALSE))</f>
        <v/>
      </c>
      <c r="E16" s="31" t="str">
        <f>IF(申込書!B20="","",VLOOKUP(A16,申込書!A:I,6,FALSE))</f>
        <v/>
      </c>
      <c r="F16" s="31" t="str">
        <f>IF(申込書!B20="","",VLOOKUP(A16,申込書!A:I,7,FALSE))</f>
        <v/>
      </c>
      <c r="G16" s="32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TB-data</vt:lpstr>
      <vt:lpstr>VLOOKUP1(組合せ)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Windows ユーザー</cp:lastModifiedBy>
  <cp:lastPrinted>2021-07-21T10:02:56Z</cp:lastPrinted>
  <dcterms:created xsi:type="dcterms:W3CDTF">2001-08-06T04:02:18Z</dcterms:created>
  <dcterms:modified xsi:type="dcterms:W3CDTF">2021-07-22T06:16:57Z</dcterms:modified>
</cp:coreProperties>
</file>